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0.4\nn\_FejlesztesiOszt\belsos_anyagok\CROCODILE_III\Támogatási Szerződés\TSZ módosítás 2021\2021.10.29._tervezet\"/>
    </mc:Choice>
  </mc:AlternateContent>
  <bookViews>
    <workbookView xWindow="0" yWindow="0" windowWidth="28800" windowHeight="11700"/>
  </bookViews>
  <sheets>
    <sheet name="Támogatott éves" sheetId="1" r:id="rId1"/>
  </sheets>
  <definedNames>
    <definedName name="_xlnm.Print_Area" localSheetId="0">'Támogatott éves'!$A$1:$AF$13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I9" i="1"/>
  <c r="H9" i="1"/>
  <c r="AF8" i="1" l="1"/>
  <c r="AF7" i="1" l="1"/>
  <c r="AF6" i="1"/>
  <c r="AF5" i="1"/>
  <c r="AF4" i="1"/>
  <c r="AB9" i="1"/>
  <c r="W9" i="1"/>
  <c r="X9" i="1"/>
  <c r="Y9" i="1"/>
  <c r="Z9" i="1"/>
  <c r="AC9" i="1" l="1"/>
  <c r="AF9" i="1"/>
  <c r="C8" i="1"/>
  <c r="D8" i="1"/>
  <c r="E8" i="1"/>
  <c r="F8" i="1"/>
  <c r="G8" i="1"/>
  <c r="H8" i="1"/>
  <c r="I8" i="1"/>
  <c r="K8" i="1"/>
  <c r="V8" i="1"/>
  <c r="S12" i="1"/>
  <c r="J8" i="1" l="1"/>
  <c r="L8" i="1"/>
  <c r="T9" i="1" l="1"/>
  <c r="U9" i="1"/>
  <c r="K4" i="1"/>
  <c r="K5" i="1"/>
  <c r="K6" i="1"/>
  <c r="K7" i="1"/>
  <c r="K10" i="1"/>
  <c r="K11" i="1"/>
  <c r="K12" i="1"/>
  <c r="K13" i="1"/>
  <c r="AF13" i="1" l="1"/>
  <c r="V13" i="1"/>
  <c r="I13" i="1"/>
  <c r="H13" i="1"/>
  <c r="G13" i="1"/>
  <c r="F13" i="1"/>
  <c r="E13" i="1"/>
  <c r="D13" i="1"/>
  <c r="C13" i="1"/>
  <c r="AF12" i="1"/>
  <c r="V12" i="1"/>
  <c r="I12" i="1"/>
  <c r="H12" i="1"/>
  <c r="G12" i="1"/>
  <c r="F12" i="1"/>
  <c r="E12" i="1"/>
  <c r="D12" i="1"/>
  <c r="C12" i="1"/>
  <c r="L12" i="1" l="1"/>
  <c r="J12" i="1"/>
  <c r="J13" i="1"/>
  <c r="L13" i="1"/>
  <c r="C4" i="1"/>
  <c r="K9" i="1"/>
  <c r="AF11" i="1"/>
  <c r="AF10" i="1"/>
  <c r="AA9" i="1"/>
  <c r="V11" i="1"/>
  <c r="V10" i="1"/>
  <c r="V7" i="1"/>
  <c r="V6" i="1"/>
  <c r="V5" i="1"/>
  <c r="V4" i="1"/>
  <c r="S9" i="1"/>
  <c r="R9" i="1"/>
  <c r="Q9" i="1"/>
  <c r="P9" i="1"/>
  <c r="O9" i="1"/>
  <c r="N9" i="1"/>
  <c r="M9" i="1"/>
  <c r="J10" i="1" l="1"/>
  <c r="J7" i="1"/>
  <c r="J6" i="1"/>
  <c r="J5" i="1"/>
  <c r="J4" i="1"/>
  <c r="V9" i="1"/>
  <c r="J11" i="1"/>
  <c r="D7" i="1"/>
  <c r="E9" i="1"/>
  <c r="F9" i="1"/>
  <c r="G9" i="1"/>
  <c r="C10" i="1"/>
  <c r="D10" i="1"/>
  <c r="E10" i="1"/>
  <c r="F10" i="1"/>
  <c r="G10" i="1"/>
  <c r="H10" i="1"/>
  <c r="I10" i="1"/>
  <c r="L10" i="1"/>
  <c r="C11" i="1"/>
  <c r="D11" i="1"/>
  <c r="E11" i="1"/>
  <c r="F11" i="1"/>
  <c r="G11" i="1"/>
  <c r="H11" i="1"/>
  <c r="I11" i="1"/>
  <c r="L11" i="1"/>
  <c r="D5" i="1"/>
  <c r="E5" i="1"/>
  <c r="F5" i="1"/>
  <c r="G5" i="1"/>
  <c r="H5" i="1"/>
  <c r="I5" i="1"/>
  <c r="D6" i="1"/>
  <c r="E6" i="1"/>
  <c r="F6" i="1"/>
  <c r="G6" i="1"/>
  <c r="H6" i="1"/>
  <c r="I6" i="1"/>
  <c r="E7" i="1"/>
  <c r="F7" i="1"/>
  <c r="G7" i="1"/>
  <c r="H7" i="1"/>
  <c r="I7" i="1"/>
  <c r="D4" i="1"/>
  <c r="E4" i="1"/>
  <c r="F4" i="1"/>
  <c r="G4" i="1"/>
  <c r="H4" i="1"/>
  <c r="I4" i="1"/>
  <c r="J9" i="1" l="1"/>
  <c r="D9" i="1"/>
  <c r="L4" i="1" l="1"/>
  <c r="L5" i="1"/>
  <c r="C5" i="1"/>
  <c r="C6" i="1"/>
  <c r="L6" i="1" l="1"/>
  <c r="L7" i="1"/>
  <c r="C7" i="1"/>
  <c r="C9" i="1"/>
</calcChain>
</file>

<file path=xl/sharedStrings.xml><?xml version="1.0" encoding="utf-8"?>
<sst xmlns="http://schemas.openxmlformats.org/spreadsheetml/2006/main" count="54" uniqueCount="21">
  <si>
    <t>Összesen</t>
  </si>
  <si>
    <t>Tevékenyég sorszáma</t>
  </si>
  <si>
    <t>Tevékenység megnevezése</t>
  </si>
  <si>
    <t>(bruttó Ft)</t>
  </si>
  <si>
    <t>2</t>
  </si>
  <si>
    <t>3</t>
  </si>
  <si>
    <t>4</t>
  </si>
  <si>
    <t>5</t>
  </si>
  <si>
    <t>Támogatott projekt</t>
  </si>
  <si>
    <t>ebből előleg</t>
  </si>
  <si>
    <t>támogatási</t>
  </si>
  <si>
    <t>szállítói</t>
  </si>
  <si>
    <t>ÖSSZESEN:</t>
  </si>
  <si>
    <t>előleg elszámolás</t>
  </si>
  <si>
    <t xml:space="preserve">Végrehajtó szerv II. - Budapest Közút Zrt. </t>
  </si>
  <si>
    <t>Projektmenedzsment és kommunikáció</t>
  </si>
  <si>
    <t>Határon átnyúló tevékenységek összehangolása, együttműködési megállapodások kötése</t>
  </si>
  <si>
    <t>ITS direktíva megvalósítása (NHP és Nemzeti Szerv kijelölése)</t>
  </si>
  <si>
    <t>Adatelérés</t>
  </si>
  <si>
    <t>Szolgáltatás nyújtása végfelhasználóknak</t>
  </si>
  <si>
    <t xml:space="preserve">Végrehajtó Szerv I. - Magyar Közút Zrt.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</si>
</sst>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9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right" vertical="center"/>
    </xf>
    <xf numFmtId="0" fontId="2" fillId="0" borderId="0" xfId="0" applyFont="1" applyFill="1"/>
    <xf numFmtId="3" fontId="2" fillId="0" borderId="8" xfId="0" applyNumberFormat="1" applyFont="1" applyBorder="1" applyAlignment="1">
      <alignment horizontal="right" vertical="center" wrapText="1"/>
    </xf>
    <xf numFmtId="3" fontId="2" fillId="0" borderId="13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8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1" fillId="0" borderId="16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horizontal="right" vertical="center"/>
    </xf>
    <xf numFmtId="0" fontId="1" fillId="2" borderId="17" xfId="0" applyFont="1" applyFill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 wrapText="1"/>
    </xf>
    <xf numFmtId="3" fontId="1" fillId="0" borderId="10" xfId="0" applyNumberFormat="1" applyFont="1" applyBorder="1" applyAlignment="1">
      <alignment horizontal="right" vertical="center" wrapText="1"/>
    </xf>
    <xf numFmtId="3" fontId="1" fillId="0" borderId="11" xfId="0" applyNumberFormat="1" applyFont="1" applyBorder="1" applyAlignment="1">
      <alignment horizontal="righ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right" vertical="center"/>
    </xf>
    <xf numFmtId="3" fontId="1" fillId="0" borderId="25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13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26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1" fillId="0" borderId="15" xfId="0" applyNumberFormat="1" applyFont="1" applyBorder="1" applyAlignment="1">
      <alignment horizontal="right" vertical="center"/>
    </xf>
    <xf numFmtId="3" fontId="1" fillId="0" borderId="11" xfId="0" applyNumberFormat="1" applyFont="1" applyBorder="1" applyAlignment="1">
      <alignment horizontal="right" vertical="center"/>
    </xf>
    <xf numFmtId="49" fontId="1" fillId="0" borderId="18" xfId="0" applyNumberFormat="1" applyFont="1" applyFill="1" applyBorder="1" applyAlignment="1">
      <alignment horizontal="left" vertical="center"/>
    </xf>
    <xf numFmtId="49" fontId="1" fillId="0" borderId="27" xfId="0" applyNumberFormat="1" applyFont="1" applyFill="1" applyBorder="1" applyAlignment="1">
      <alignment horizontal="left" vertical="center"/>
    </xf>
    <xf numFmtId="49" fontId="1" fillId="0" borderId="28" xfId="0" applyNumberFormat="1" applyFont="1" applyFill="1" applyBorder="1" applyAlignment="1">
      <alignment horizontal="left" vertical="center"/>
    </xf>
    <xf numFmtId="3" fontId="2" fillId="0" borderId="29" xfId="0" applyNumberFormat="1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horizontal="right" vertical="center"/>
    </xf>
    <xf numFmtId="3" fontId="1" fillId="0" borderId="31" xfId="0" applyNumberFormat="1" applyFont="1" applyBorder="1" applyAlignment="1">
      <alignment horizontal="right" vertical="center"/>
    </xf>
    <xf numFmtId="3" fontId="1" fillId="0" borderId="32" xfId="0" applyNumberFormat="1" applyFont="1" applyBorder="1" applyAlignment="1">
      <alignment horizontal="right" vertical="center"/>
    </xf>
    <xf numFmtId="3" fontId="1" fillId="0" borderId="33" xfId="0" applyNumberFormat="1" applyFont="1" applyBorder="1" applyAlignment="1">
      <alignment horizontal="right" vertical="center"/>
    </xf>
    <xf numFmtId="3" fontId="2" fillId="0" borderId="25" xfId="0" applyNumberFormat="1" applyFont="1" applyBorder="1" applyAlignment="1">
      <alignment horizontal="right" vertical="center" wrapText="1"/>
    </xf>
    <xf numFmtId="3" fontId="2" fillId="0" borderId="34" xfId="0" applyNumberFormat="1" applyFont="1" applyBorder="1" applyAlignment="1">
      <alignment horizontal="right" vertical="center" wrapText="1"/>
    </xf>
    <xf numFmtId="3" fontId="2" fillId="0" borderId="26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3" fontId="2" fillId="0" borderId="27" xfId="0" applyNumberFormat="1" applyFont="1" applyBorder="1" applyAlignment="1">
      <alignment horizontal="right" vertical="center" wrapText="1"/>
    </xf>
    <xf numFmtId="3" fontId="2" fillId="0" borderId="35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23" xfId="0" applyNumberFormat="1" applyFont="1" applyBorder="1" applyAlignment="1">
      <alignment horizontal="right" vertical="center" wrapText="1"/>
    </xf>
    <xf numFmtId="3" fontId="1" fillId="0" borderId="16" xfId="0" applyNumberFormat="1" applyFont="1" applyBorder="1" applyAlignment="1">
      <alignment horizontal="right" vertical="center" wrapText="1"/>
    </xf>
    <xf numFmtId="3" fontId="1" fillId="0" borderId="36" xfId="0" applyNumberFormat="1" applyFont="1" applyBorder="1" applyAlignment="1">
      <alignment horizontal="right" vertical="center" wrapText="1"/>
    </xf>
    <xf numFmtId="49" fontId="1" fillId="2" borderId="7" xfId="0" applyNumberFormat="1" applyFont="1" applyFill="1" applyBorder="1" applyAlignment="1">
      <alignment horizontal="left" vertical="center"/>
    </xf>
    <xf numFmtId="3" fontId="2" fillId="0" borderId="43" xfId="0" applyNumberFormat="1" applyFont="1" applyBorder="1" applyAlignment="1">
      <alignment horizontal="right" vertical="center"/>
    </xf>
    <xf numFmtId="3" fontId="2" fillId="0" borderId="41" xfId="0" applyNumberFormat="1" applyFont="1" applyFill="1" applyBorder="1" applyAlignment="1">
      <alignment horizontal="right" vertical="center"/>
    </xf>
    <xf numFmtId="3" fontId="2" fillId="0" borderId="41" xfId="0" applyNumberFormat="1" applyFont="1" applyBorder="1" applyAlignment="1">
      <alignment horizontal="right" vertical="center"/>
    </xf>
    <xf numFmtId="3" fontId="2" fillId="0" borderId="44" xfId="0" applyNumberFormat="1" applyFont="1" applyBorder="1" applyAlignment="1">
      <alignment horizontal="right" vertical="center"/>
    </xf>
    <xf numFmtId="3" fontId="2" fillId="0" borderId="39" xfId="0" applyNumberFormat="1" applyFont="1" applyBorder="1" applyAlignment="1">
      <alignment horizontal="righ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3" fontId="2" fillId="0" borderId="45" xfId="1" applyNumberFormat="1" applyFont="1" applyFill="1" applyBorder="1" applyAlignment="1">
      <alignment horizontal="right" vertical="center" indent="1"/>
    </xf>
    <xf numFmtId="3" fontId="2" fillId="0" borderId="46" xfId="0" applyNumberFormat="1" applyFont="1" applyFill="1" applyBorder="1" applyAlignment="1">
      <alignment horizontal="right" vertical="center" wrapText="1" indent="1"/>
    </xf>
    <xf numFmtId="3" fontId="2" fillId="0" borderId="34" xfId="1" applyNumberFormat="1" applyFont="1" applyFill="1" applyBorder="1" applyAlignment="1">
      <alignment horizontal="right" vertical="center" indent="1"/>
    </xf>
    <xf numFmtId="3" fontId="2" fillId="0" borderId="1" xfId="0" applyNumberFormat="1" applyFont="1" applyFill="1" applyBorder="1" applyAlignment="1">
      <alignment horizontal="right" vertical="center" wrapText="1" indent="1"/>
    </xf>
    <xf numFmtId="3" fontId="2" fillId="0" borderId="14" xfId="0" applyNumberFormat="1" applyFont="1" applyFill="1" applyBorder="1" applyAlignment="1">
      <alignment horizontal="right" vertical="center" wrapText="1" indent="1"/>
    </xf>
    <xf numFmtId="3" fontId="2" fillId="0" borderId="1" xfId="0" applyNumberFormat="1" applyFont="1" applyFill="1" applyBorder="1" applyAlignment="1">
      <alignment horizontal="right" vertical="center" indent="1"/>
    </xf>
    <xf numFmtId="3" fontId="2" fillId="0" borderId="14" xfId="0" applyNumberFormat="1" applyFont="1" applyFill="1" applyBorder="1" applyAlignment="1">
      <alignment horizontal="right" vertical="center" indent="1"/>
    </xf>
    <xf numFmtId="3" fontId="2" fillId="0" borderId="40" xfId="1" applyNumberFormat="1" applyFont="1" applyFill="1" applyBorder="1" applyAlignment="1">
      <alignment horizontal="right" vertical="center" indent="1"/>
    </xf>
    <xf numFmtId="3" fontId="2" fillId="0" borderId="41" xfId="0" applyNumberFormat="1" applyFont="1" applyFill="1" applyBorder="1" applyAlignment="1">
      <alignment horizontal="right" vertical="center" indent="1"/>
    </xf>
    <xf numFmtId="3" fontId="2" fillId="0" borderId="44" xfId="0" applyNumberFormat="1" applyFont="1" applyFill="1" applyBorder="1" applyAlignment="1">
      <alignment horizontal="right" vertical="center" indent="1"/>
    </xf>
    <xf numFmtId="3" fontId="1" fillId="0" borderId="46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1" fillId="0" borderId="9" xfId="0" applyNumberFormat="1" applyFont="1" applyFill="1" applyBorder="1" applyAlignment="1">
      <alignment horizontal="right" vertical="center" indent="1"/>
    </xf>
    <xf numFmtId="3" fontId="1" fillId="0" borderId="8" xfId="0" applyNumberFormat="1" applyFont="1" applyFill="1" applyBorder="1" applyAlignment="1">
      <alignment horizontal="right" vertical="center" indent="1"/>
    </xf>
    <xf numFmtId="3" fontId="1" fillId="0" borderId="45" xfId="0" applyNumberFormat="1" applyFont="1" applyFill="1" applyBorder="1" applyAlignment="1">
      <alignment horizontal="right" vertical="center" indent="1"/>
    </xf>
    <xf numFmtId="3" fontId="1" fillId="0" borderId="26" xfId="0" applyNumberFormat="1" applyFont="1" applyFill="1" applyBorder="1" applyAlignment="1">
      <alignment horizontal="right" vertical="center" indent="1"/>
    </xf>
    <xf numFmtId="3" fontId="2" fillId="3" borderId="47" xfId="0" applyNumberFormat="1" applyFont="1" applyFill="1" applyBorder="1" applyAlignment="1">
      <alignment horizontal="right" vertical="center" wrapText="1" indent="1"/>
    </xf>
    <xf numFmtId="164" fontId="2" fillId="2" borderId="15" xfId="1" applyNumberFormat="1" applyFont="1" applyFill="1" applyBorder="1" applyAlignment="1">
      <alignment horizontal="center" vertical="center" wrapText="1"/>
    </xf>
    <xf numFmtId="164" fontId="1" fillId="0" borderId="24" xfId="1" applyNumberFormat="1" applyFont="1" applyBorder="1" applyAlignment="1">
      <alignment horizontal="right" vertical="center"/>
    </xf>
    <xf numFmtId="164" fontId="1" fillId="0" borderId="46" xfId="1" applyNumberFormat="1" applyFont="1" applyFill="1" applyBorder="1" applyAlignment="1">
      <alignment horizontal="right" vertical="center" indent="1"/>
    </xf>
    <xf numFmtId="164" fontId="1" fillId="0" borderId="9" xfId="1" applyNumberFormat="1" applyFont="1" applyFill="1" applyBorder="1" applyAlignment="1">
      <alignment horizontal="right" vertical="center" indent="1"/>
    </xf>
    <xf numFmtId="164" fontId="2" fillId="0" borderId="0" xfId="1" applyNumberFormat="1" applyFont="1"/>
    <xf numFmtId="164" fontId="2" fillId="0" borderId="46" xfId="1" applyNumberFormat="1" applyFont="1" applyFill="1" applyBorder="1" applyAlignment="1">
      <alignment horizontal="right" vertical="center" wrapText="1" indent="1"/>
    </xf>
    <xf numFmtId="164" fontId="2" fillId="0" borderId="1" xfId="1" applyNumberFormat="1" applyFont="1" applyFill="1" applyBorder="1" applyAlignment="1">
      <alignment horizontal="right" vertical="center" wrapText="1" indent="1"/>
    </xf>
    <xf numFmtId="3" fontId="2" fillId="0" borderId="1" xfId="1" applyNumberFormat="1" applyFont="1" applyFill="1" applyBorder="1" applyAlignment="1">
      <alignment horizontal="right" vertical="center" indent="1"/>
    </xf>
    <xf numFmtId="164" fontId="2" fillId="0" borderId="1" xfId="1" applyNumberFormat="1" applyFont="1" applyFill="1" applyBorder="1" applyAlignment="1">
      <alignment horizontal="right" vertical="center" indent="1"/>
    </xf>
    <xf numFmtId="164" fontId="2" fillId="0" borderId="41" xfId="1" applyNumberFormat="1" applyFont="1" applyFill="1" applyBorder="1" applyAlignment="1">
      <alignment horizontal="right" vertical="center" indent="1"/>
    </xf>
    <xf numFmtId="49" fontId="1" fillId="0" borderId="37" xfId="0" applyNumberFormat="1" applyFont="1" applyFill="1" applyBorder="1" applyAlignment="1">
      <alignment horizontal="center" vertical="center" wrapText="1"/>
    </xf>
    <xf numFmtId="49" fontId="1" fillId="0" borderId="38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 wrapText="1"/>
    </xf>
    <xf numFmtId="49" fontId="1" fillId="2" borderId="22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"/>
  <sheetViews>
    <sheetView tabSelected="1" view="pageBreakPreview" zoomScale="150" zoomScaleNormal="150" zoomScaleSheetLayoutView="150" workbookViewId="0">
      <pane xSplit="2" ySplit="3" topLeftCell="L4" activePane="bottomRight" state="frozen"/>
      <selection pane="topRight" activeCell="C1" sqref="C1"/>
      <selection pane="bottomLeft" activeCell="A4" sqref="A4"/>
      <selection pane="bottomRight" activeCell="AC14" sqref="AC14"/>
    </sheetView>
  </sheetViews>
  <sheetFormatPr defaultColWidth="9.140625" defaultRowHeight="12.75" x14ac:dyDescent="0.2"/>
  <cols>
    <col min="1" max="1" width="11.7109375" style="1" customWidth="1"/>
    <col min="2" max="2" width="31.42578125" style="2" customWidth="1"/>
    <col min="3" max="3" width="13.7109375" style="2" hidden="1" customWidth="1"/>
    <col min="4" max="4" width="13.7109375" style="14" hidden="1" customWidth="1"/>
    <col min="5" max="6" width="13.7109375" style="2" hidden="1" customWidth="1"/>
    <col min="7" max="9" width="13.7109375" style="2" customWidth="1"/>
    <col min="10" max="11" width="13.7109375" style="2" hidden="1" customWidth="1"/>
    <col min="12" max="12" width="13.7109375" style="2" customWidth="1"/>
    <col min="13" max="16" width="13.7109375" style="2" hidden="1" customWidth="1"/>
    <col min="17" max="19" width="13.7109375" style="2" customWidth="1"/>
    <col min="20" max="21" width="13.7109375" style="2" hidden="1" customWidth="1"/>
    <col min="22" max="22" width="13.7109375" style="2" customWidth="1"/>
    <col min="23" max="25" width="13.7109375" style="2" hidden="1" customWidth="1"/>
    <col min="26" max="26" width="21.140625" style="2" hidden="1" customWidth="1"/>
    <col min="27" max="27" width="13.7109375" style="2" customWidth="1"/>
    <col min="28" max="28" width="13" style="2" customWidth="1"/>
    <col min="29" max="29" width="17.42578125" style="100" customWidth="1"/>
    <col min="30" max="31" width="13.7109375" style="2" hidden="1" customWidth="1"/>
    <col min="32" max="32" width="13.7109375" style="2" customWidth="1"/>
    <col min="33" max="16384" width="9.140625" style="2"/>
  </cols>
  <sheetData>
    <row r="1" spans="1:32" s="5" customFormat="1" ht="30" customHeight="1" thickBot="1" x14ac:dyDescent="0.3">
      <c r="A1" s="113" t="s">
        <v>1</v>
      </c>
      <c r="B1" s="116" t="s">
        <v>2</v>
      </c>
      <c r="C1" s="110" t="s">
        <v>8</v>
      </c>
      <c r="D1" s="111"/>
      <c r="E1" s="111"/>
      <c r="F1" s="111"/>
      <c r="G1" s="111"/>
      <c r="H1" s="111"/>
      <c r="I1" s="111"/>
      <c r="J1" s="111"/>
      <c r="K1" s="111"/>
      <c r="L1" s="112"/>
      <c r="M1" s="110" t="s">
        <v>20</v>
      </c>
      <c r="N1" s="111"/>
      <c r="O1" s="111"/>
      <c r="P1" s="111"/>
      <c r="Q1" s="111"/>
      <c r="R1" s="111"/>
      <c r="S1" s="111"/>
      <c r="T1" s="111"/>
      <c r="U1" s="111"/>
      <c r="V1" s="112"/>
      <c r="W1" s="110" t="s">
        <v>14</v>
      </c>
      <c r="X1" s="111"/>
      <c r="Y1" s="111"/>
      <c r="Z1" s="111"/>
      <c r="AA1" s="111"/>
      <c r="AB1" s="111"/>
      <c r="AC1" s="111"/>
      <c r="AD1" s="111"/>
      <c r="AE1" s="111"/>
      <c r="AF1" s="112"/>
    </row>
    <row r="2" spans="1:32" ht="30" customHeight="1" x14ac:dyDescent="0.2">
      <c r="A2" s="114"/>
      <c r="B2" s="117"/>
      <c r="C2" s="11">
        <v>2015</v>
      </c>
      <c r="D2" s="9">
        <v>2016</v>
      </c>
      <c r="E2" s="9">
        <v>2017</v>
      </c>
      <c r="F2" s="9">
        <v>2018</v>
      </c>
      <c r="G2" s="9">
        <v>2019</v>
      </c>
      <c r="H2" s="9">
        <v>2020</v>
      </c>
      <c r="I2" s="59">
        <v>2021</v>
      </c>
      <c r="J2" s="59">
        <v>2022</v>
      </c>
      <c r="K2" s="59">
        <v>2023</v>
      </c>
      <c r="L2" s="20" t="s">
        <v>0</v>
      </c>
      <c r="M2" s="11">
        <v>2015</v>
      </c>
      <c r="N2" s="9">
        <v>2016</v>
      </c>
      <c r="O2" s="9">
        <v>2017</v>
      </c>
      <c r="P2" s="9">
        <v>2018</v>
      </c>
      <c r="Q2" s="9">
        <v>2019</v>
      </c>
      <c r="R2" s="9">
        <v>2020</v>
      </c>
      <c r="S2" s="34">
        <v>2021</v>
      </c>
      <c r="T2" s="34">
        <v>2022</v>
      </c>
      <c r="U2" s="34">
        <v>2023</v>
      </c>
      <c r="V2" s="29" t="s">
        <v>0</v>
      </c>
      <c r="W2" s="11">
        <v>2015</v>
      </c>
      <c r="X2" s="9">
        <v>2016</v>
      </c>
      <c r="Y2" s="9">
        <v>2017</v>
      </c>
      <c r="Z2" s="9">
        <v>2018</v>
      </c>
      <c r="AA2" s="9">
        <v>2019</v>
      </c>
      <c r="AB2" s="9">
        <v>2020</v>
      </c>
      <c r="AC2" s="9">
        <v>2021</v>
      </c>
      <c r="AD2" s="34">
        <v>2022</v>
      </c>
      <c r="AE2" s="34">
        <v>2023</v>
      </c>
      <c r="AF2" s="20" t="s">
        <v>0</v>
      </c>
    </row>
    <row r="3" spans="1:32" ht="30" customHeight="1" thickBot="1" x14ac:dyDescent="0.25">
      <c r="A3" s="115"/>
      <c r="B3" s="118"/>
      <c r="C3" s="12" t="s">
        <v>3</v>
      </c>
      <c r="D3" s="10" t="s">
        <v>3</v>
      </c>
      <c r="E3" s="10" t="s">
        <v>3</v>
      </c>
      <c r="F3" s="10" t="s">
        <v>3</v>
      </c>
      <c r="G3" s="10" t="s">
        <v>3</v>
      </c>
      <c r="H3" s="10" t="s">
        <v>3</v>
      </c>
      <c r="I3" s="60" t="s">
        <v>3</v>
      </c>
      <c r="J3" s="60" t="s">
        <v>3</v>
      </c>
      <c r="K3" s="60" t="s">
        <v>3</v>
      </c>
      <c r="L3" s="58" t="s">
        <v>3</v>
      </c>
      <c r="M3" s="12" t="s">
        <v>3</v>
      </c>
      <c r="N3" s="10" t="s">
        <v>3</v>
      </c>
      <c r="O3" s="10" t="s">
        <v>3</v>
      </c>
      <c r="P3" s="10" t="s">
        <v>3</v>
      </c>
      <c r="Q3" s="10" t="s">
        <v>3</v>
      </c>
      <c r="R3" s="10" t="s">
        <v>3</v>
      </c>
      <c r="S3" s="35" t="s">
        <v>3</v>
      </c>
      <c r="T3" s="35" t="s">
        <v>3</v>
      </c>
      <c r="U3" s="35" t="s">
        <v>3</v>
      </c>
      <c r="V3" s="19" t="s">
        <v>3</v>
      </c>
      <c r="W3" s="12" t="s">
        <v>3</v>
      </c>
      <c r="X3" s="10" t="s">
        <v>3</v>
      </c>
      <c r="Y3" s="10" t="s">
        <v>3</v>
      </c>
      <c r="Z3" s="10" t="s">
        <v>3</v>
      </c>
      <c r="AA3" s="10" t="s">
        <v>3</v>
      </c>
      <c r="AB3" s="10" t="s">
        <v>3</v>
      </c>
      <c r="AC3" s="96" t="s">
        <v>3</v>
      </c>
      <c r="AD3" s="35" t="s">
        <v>3</v>
      </c>
      <c r="AE3" s="35" t="s">
        <v>3</v>
      </c>
      <c r="AF3" s="19" t="s">
        <v>3</v>
      </c>
    </row>
    <row r="4" spans="1:32" s="3" customFormat="1" ht="50.1" customHeight="1" x14ac:dyDescent="0.2">
      <c r="A4" s="7">
        <v>1</v>
      </c>
      <c r="B4" s="74" t="s">
        <v>15</v>
      </c>
      <c r="C4" s="54">
        <f t="shared" ref="C4:C13" si="0">M4+W4</f>
        <v>0</v>
      </c>
      <c r="D4" s="15">
        <f t="shared" ref="D4:D13" si="1">N4+X4</f>
        <v>0</v>
      </c>
      <c r="E4" s="15">
        <f t="shared" ref="E4:E13" si="2">O4+Y4</f>
        <v>0</v>
      </c>
      <c r="F4" s="15">
        <f t="shared" ref="F4:F13" si="3">P4+Z4</f>
        <v>0</v>
      </c>
      <c r="G4" s="15">
        <f t="shared" ref="G4:G13" si="4">Q4+AA4</f>
        <v>0</v>
      </c>
      <c r="H4" s="15">
        <f t="shared" ref="H4:H13" si="5">R4+AB4</f>
        <v>1175310</v>
      </c>
      <c r="I4" s="61">
        <f t="shared" ref="I4:I13" si="6">S4+AC4</f>
        <v>56798242</v>
      </c>
      <c r="J4" s="61">
        <f t="shared" ref="J4:J13" si="7">V4+AF4</f>
        <v>57973552</v>
      </c>
      <c r="K4" s="61">
        <f t="shared" ref="K4:K13" si="8">W4+AG4</f>
        <v>0</v>
      </c>
      <c r="L4" s="31">
        <f t="shared" ref="L4:L13" si="9">V4+AF4</f>
        <v>57973552</v>
      </c>
      <c r="M4" s="48"/>
      <c r="N4" s="22"/>
      <c r="O4" s="15"/>
      <c r="P4" s="15"/>
      <c r="Q4" s="79">
        <v>0</v>
      </c>
      <c r="R4" s="80">
        <v>0</v>
      </c>
      <c r="S4" s="95">
        <v>22926190</v>
      </c>
      <c r="T4" s="16"/>
      <c r="U4" s="16"/>
      <c r="V4" s="31">
        <f>SUM(M4:S4)</f>
        <v>22926190</v>
      </c>
      <c r="W4" s="21"/>
      <c r="X4" s="22"/>
      <c r="Y4" s="15"/>
      <c r="Z4" s="15"/>
      <c r="AA4" s="80">
        <v>0</v>
      </c>
      <c r="AB4" s="80">
        <v>1175310</v>
      </c>
      <c r="AC4" s="101">
        <v>33872052</v>
      </c>
      <c r="AD4" s="16"/>
      <c r="AE4" s="16"/>
      <c r="AF4" s="31">
        <f>21061362+13986000</f>
        <v>35047362</v>
      </c>
    </row>
    <row r="5" spans="1:32" s="3" customFormat="1" ht="50.1" customHeight="1" x14ac:dyDescent="0.2">
      <c r="A5" s="8" t="s">
        <v>4</v>
      </c>
      <c r="B5" s="75" t="s">
        <v>16</v>
      </c>
      <c r="C5" s="55">
        <f t="shared" si="0"/>
        <v>0</v>
      </c>
      <c r="D5" s="17">
        <f t="shared" si="1"/>
        <v>0</v>
      </c>
      <c r="E5" s="17">
        <f t="shared" si="2"/>
        <v>0</v>
      </c>
      <c r="F5" s="17">
        <f t="shared" si="3"/>
        <v>0</v>
      </c>
      <c r="G5" s="17">
        <f t="shared" si="4"/>
        <v>0</v>
      </c>
      <c r="H5" s="17">
        <f t="shared" si="5"/>
        <v>1114898</v>
      </c>
      <c r="I5" s="62">
        <f t="shared" si="6"/>
        <v>34627102</v>
      </c>
      <c r="J5" s="62">
        <f t="shared" si="7"/>
        <v>35742000</v>
      </c>
      <c r="K5" s="62">
        <f t="shared" si="8"/>
        <v>0</v>
      </c>
      <c r="L5" s="32">
        <f t="shared" si="9"/>
        <v>35742000</v>
      </c>
      <c r="M5" s="49"/>
      <c r="N5" s="24"/>
      <c r="O5" s="17"/>
      <c r="P5" s="17"/>
      <c r="Q5" s="81">
        <v>0</v>
      </c>
      <c r="R5" s="82">
        <v>0</v>
      </c>
      <c r="S5" s="83">
        <v>21756000</v>
      </c>
      <c r="T5" s="18"/>
      <c r="U5" s="18"/>
      <c r="V5" s="32">
        <f>SUM(M5:S5)</f>
        <v>21756000</v>
      </c>
      <c r="W5" s="23"/>
      <c r="X5" s="24"/>
      <c r="Y5" s="17"/>
      <c r="Z5" s="17"/>
      <c r="AA5" s="82">
        <v>0</v>
      </c>
      <c r="AB5" s="80">
        <v>1114898</v>
      </c>
      <c r="AC5" s="102">
        <v>12871102</v>
      </c>
      <c r="AD5" s="18"/>
      <c r="AE5" s="18"/>
      <c r="AF5" s="32">
        <f>8497795+5488205</f>
        <v>13986000</v>
      </c>
    </row>
    <row r="6" spans="1:32" ht="50.1" customHeight="1" x14ac:dyDescent="0.2">
      <c r="A6" s="8" t="s">
        <v>5</v>
      </c>
      <c r="B6" s="76" t="s">
        <v>17</v>
      </c>
      <c r="C6" s="55">
        <f t="shared" si="0"/>
        <v>0</v>
      </c>
      <c r="D6" s="17">
        <f t="shared" si="1"/>
        <v>0</v>
      </c>
      <c r="E6" s="17">
        <f t="shared" si="2"/>
        <v>0</v>
      </c>
      <c r="F6" s="17">
        <f t="shared" si="3"/>
        <v>0</v>
      </c>
      <c r="G6" s="17">
        <f t="shared" si="4"/>
        <v>0</v>
      </c>
      <c r="H6" s="17">
        <f t="shared" si="5"/>
        <v>0</v>
      </c>
      <c r="I6" s="62">
        <f t="shared" si="6"/>
        <v>74199228</v>
      </c>
      <c r="J6" s="62">
        <f t="shared" si="7"/>
        <v>74199228</v>
      </c>
      <c r="K6" s="62">
        <f t="shared" si="8"/>
        <v>0</v>
      </c>
      <c r="L6" s="32">
        <f t="shared" si="9"/>
        <v>74199228</v>
      </c>
      <c r="M6" s="49"/>
      <c r="N6" s="24"/>
      <c r="O6" s="17"/>
      <c r="P6" s="17"/>
      <c r="Q6" s="81">
        <v>0</v>
      </c>
      <c r="R6" s="82">
        <v>0</v>
      </c>
      <c r="S6" s="83">
        <v>52497228</v>
      </c>
      <c r="T6" s="18"/>
      <c r="U6" s="18"/>
      <c r="V6" s="32">
        <f>SUM(M6:S6)</f>
        <v>52497228</v>
      </c>
      <c r="W6" s="23"/>
      <c r="X6" s="24"/>
      <c r="Y6" s="17"/>
      <c r="Z6" s="17"/>
      <c r="AA6" s="103">
        <v>0</v>
      </c>
      <c r="AB6" s="82">
        <v>0</v>
      </c>
      <c r="AC6" s="102">
        <v>21702000</v>
      </c>
      <c r="AD6" s="18"/>
      <c r="AE6" s="18"/>
      <c r="AF6" s="32">
        <f>586800+21115200</f>
        <v>21702000</v>
      </c>
    </row>
    <row r="7" spans="1:32" s="4" customFormat="1" ht="50.1" customHeight="1" x14ac:dyDescent="0.25">
      <c r="A7" s="8" t="s">
        <v>6</v>
      </c>
      <c r="B7" s="76" t="s">
        <v>18</v>
      </c>
      <c r="C7" s="55">
        <f t="shared" si="0"/>
        <v>0</v>
      </c>
      <c r="D7" s="17">
        <f t="shared" si="1"/>
        <v>0</v>
      </c>
      <c r="E7" s="17">
        <f t="shared" si="2"/>
        <v>0</v>
      </c>
      <c r="F7" s="17">
        <f t="shared" si="3"/>
        <v>0</v>
      </c>
      <c r="G7" s="17">
        <f t="shared" si="4"/>
        <v>0</v>
      </c>
      <c r="H7" s="17">
        <f t="shared" si="5"/>
        <v>18047223</v>
      </c>
      <c r="I7" s="62">
        <f t="shared" si="6"/>
        <v>402985377</v>
      </c>
      <c r="J7" s="62">
        <f t="shared" si="7"/>
        <v>421032600</v>
      </c>
      <c r="K7" s="62">
        <f t="shared" si="8"/>
        <v>0</v>
      </c>
      <c r="L7" s="32">
        <f t="shared" si="9"/>
        <v>421032600</v>
      </c>
      <c r="M7" s="50"/>
      <c r="N7" s="26"/>
      <c r="O7" s="6"/>
      <c r="P7" s="6"/>
      <c r="Q7" s="81">
        <v>0</v>
      </c>
      <c r="R7" s="84">
        <v>18047223</v>
      </c>
      <c r="S7" s="85">
        <v>228106377</v>
      </c>
      <c r="T7" s="13"/>
      <c r="U7" s="13"/>
      <c r="V7" s="32">
        <f>SUM(M7:S7)</f>
        <v>246153600</v>
      </c>
      <c r="W7" s="25"/>
      <c r="X7" s="26"/>
      <c r="Y7" s="6"/>
      <c r="Z7" s="6"/>
      <c r="AA7" s="84">
        <v>0</v>
      </c>
      <c r="AB7" s="84">
        <v>0</v>
      </c>
      <c r="AC7" s="104">
        <v>174879000</v>
      </c>
      <c r="AD7" s="13"/>
      <c r="AE7" s="13"/>
      <c r="AF7" s="32">
        <f>165870000+3317400+5551740+139860</f>
        <v>174879000</v>
      </c>
    </row>
    <row r="8" spans="1:32" s="4" customFormat="1" ht="50.1" customHeight="1" thickBot="1" x14ac:dyDescent="0.3">
      <c r="A8" s="78" t="s">
        <v>7</v>
      </c>
      <c r="B8" s="77" t="s">
        <v>19</v>
      </c>
      <c r="C8" s="55">
        <f t="shared" si="0"/>
        <v>0</v>
      </c>
      <c r="D8" s="17">
        <f t="shared" si="1"/>
        <v>0</v>
      </c>
      <c r="E8" s="17">
        <f t="shared" si="2"/>
        <v>0</v>
      </c>
      <c r="F8" s="17">
        <f t="shared" si="3"/>
        <v>0</v>
      </c>
      <c r="G8" s="17">
        <f t="shared" si="4"/>
        <v>0</v>
      </c>
      <c r="H8" s="17">
        <f t="shared" si="5"/>
        <v>15860000</v>
      </c>
      <c r="I8" s="62">
        <f t="shared" si="6"/>
        <v>115667452</v>
      </c>
      <c r="J8" s="62">
        <f t="shared" si="7"/>
        <v>131527452</v>
      </c>
      <c r="K8" s="62">
        <f t="shared" si="8"/>
        <v>0</v>
      </c>
      <c r="L8" s="32">
        <f t="shared" si="9"/>
        <v>131527452</v>
      </c>
      <c r="M8" s="69"/>
      <c r="N8" s="70"/>
      <c r="O8" s="71"/>
      <c r="P8" s="71"/>
      <c r="Q8" s="86">
        <v>0</v>
      </c>
      <c r="R8" s="87">
        <v>0</v>
      </c>
      <c r="S8" s="88">
        <v>38287452</v>
      </c>
      <c r="T8" s="72"/>
      <c r="U8" s="72"/>
      <c r="V8" s="32">
        <f>SUM(M8:S8)</f>
        <v>38287452</v>
      </c>
      <c r="W8" s="73"/>
      <c r="X8" s="70"/>
      <c r="Y8" s="71"/>
      <c r="Z8" s="71"/>
      <c r="AA8" s="87">
        <v>0</v>
      </c>
      <c r="AB8" s="87">
        <v>15860000</v>
      </c>
      <c r="AC8" s="105">
        <v>77380000</v>
      </c>
      <c r="AD8" s="72"/>
      <c r="AE8" s="72"/>
      <c r="AF8" s="32">
        <f>25018672+34033328+30675000+3513000</f>
        <v>93240000</v>
      </c>
    </row>
    <row r="9" spans="1:32" s="3" customFormat="1" ht="30" customHeight="1" thickBot="1" x14ac:dyDescent="0.25">
      <c r="A9" s="68"/>
      <c r="B9" s="45" t="s">
        <v>12</v>
      </c>
      <c r="C9" s="65">
        <f t="shared" si="0"/>
        <v>0</v>
      </c>
      <c r="D9" s="66">
        <f t="shared" si="1"/>
        <v>0</v>
      </c>
      <c r="E9" s="66">
        <f t="shared" si="2"/>
        <v>0</v>
      </c>
      <c r="F9" s="66">
        <f t="shared" si="3"/>
        <v>0</v>
      </c>
      <c r="G9" s="66">
        <f t="shared" si="4"/>
        <v>0</v>
      </c>
      <c r="H9" s="66">
        <f>R9+AB9</f>
        <v>36197431</v>
      </c>
      <c r="I9" s="67">
        <f>S9+AC9</f>
        <v>684277401</v>
      </c>
      <c r="J9" s="67">
        <f t="shared" si="7"/>
        <v>720474832</v>
      </c>
      <c r="K9" s="67">
        <f t="shared" si="8"/>
        <v>0</v>
      </c>
      <c r="L9" s="64">
        <f>V9+AF9</f>
        <v>720474832</v>
      </c>
      <c r="M9" s="51">
        <f t="shared" ref="M9:AA9" si="10">SUM(M4:M8)</f>
        <v>0</v>
      </c>
      <c r="N9" s="27">
        <f t="shared" si="10"/>
        <v>0</v>
      </c>
      <c r="O9" s="27">
        <f t="shared" si="10"/>
        <v>0</v>
      </c>
      <c r="P9" s="27">
        <f t="shared" si="10"/>
        <v>0</v>
      </c>
      <c r="Q9" s="27">
        <f t="shared" si="10"/>
        <v>0</v>
      </c>
      <c r="R9" s="27">
        <f t="shared" si="10"/>
        <v>18047223</v>
      </c>
      <c r="S9" s="36">
        <f t="shared" si="10"/>
        <v>363573247</v>
      </c>
      <c r="T9" s="36">
        <f t="shared" si="10"/>
        <v>0</v>
      </c>
      <c r="U9" s="36">
        <f t="shared" si="10"/>
        <v>0</v>
      </c>
      <c r="V9" s="28">
        <f t="shared" si="10"/>
        <v>381620470</v>
      </c>
      <c r="W9" s="30">
        <f t="shared" si="10"/>
        <v>0</v>
      </c>
      <c r="X9" s="27">
        <f t="shared" si="10"/>
        <v>0</v>
      </c>
      <c r="Y9" s="27">
        <f t="shared" si="10"/>
        <v>0</v>
      </c>
      <c r="Z9" s="27">
        <f t="shared" si="10"/>
        <v>0</v>
      </c>
      <c r="AA9" s="27">
        <f t="shared" si="10"/>
        <v>0</v>
      </c>
      <c r="AB9" s="27">
        <f>SUM(AB4:AB8)</f>
        <v>18150208</v>
      </c>
      <c r="AC9" s="97">
        <f>SUM(AC4:AC8)</f>
        <v>320704154</v>
      </c>
      <c r="AD9" s="36"/>
      <c r="AE9" s="36"/>
      <c r="AF9" s="28">
        <f>SUM(AF4:AF8)</f>
        <v>338854362</v>
      </c>
    </row>
    <row r="10" spans="1:32" s="3" customFormat="1" ht="30" customHeight="1" x14ac:dyDescent="0.2">
      <c r="A10" s="108" t="s">
        <v>9</v>
      </c>
      <c r="B10" s="46" t="s">
        <v>10</v>
      </c>
      <c r="C10" s="54">
        <f t="shared" si="0"/>
        <v>0</v>
      </c>
      <c r="D10" s="15">
        <f t="shared" si="1"/>
        <v>0</v>
      </c>
      <c r="E10" s="15">
        <f t="shared" si="2"/>
        <v>0</v>
      </c>
      <c r="F10" s="15">
        <f t="shared" si="3"/>
        <v>0</v>
      </c>
      <c r="G10" s="15">
        <f t="shared" si="4"/>
        <v>0</v>
      </c>
      <c r="H10" s="15">
        <f t="shared" si="5"/>
        <v>0</v>
      </c>
      <c r="I10" s="61">
        <f t="shared" si="6"/>
        <v>0</v>
      </c>
      <c r="J10" s="61">
        <f t="shared" si="7"/>
        <v>0</v>
      </c>
      <c r="K10" s="61">
        <f t="shared" si="8"/>
        <v>0</v>
      </c>
      <c r="L10" s="31">
        <f t="shared" si="9"/>
        <v>0</v>
      </c>
      <c r="M10" s="52"/>
      <c r="N10" s="38"/>
      <c r="O10" s="38"/>
      <c r="P10" s="38"/>
      <c r="Q10" s="89">
        <v>0</v>
      </c>
      <c r="R10" s="89">
        <v>0</v>
      </c>
      <c r="S10" s="89">
        <v>0</v>
      </c>
      <c r="T10" s="39"/>
      <c r="U10" s="39"/>
      <c r="V10" s="40">
        <f>SUM(M10:S10)</f>
        <v>0</v>
      </c>
      <c r="W10" s="37"/>
      <c r="X10" s="38"/>
      <c r="Y10" s="38"/>
      <c r="Z10" s="38"/>
      <c r="AA10" s="93">
        <v>0</v>
      </c>
      <c r="AB10" s="89">
        <v>0</v>
      </c>
      <c r="AC10" s="98">
        <v>0</v>
      </c>
      <c r="AD10" s="39"/>
      <c r="AE10" s="39"/>
      <c r="AF10" s="40">
        <f>SUM(W10:AC10)</f>
        <v>0</v>
      </c>
    </row>
    <row r="11" spans="1:32" s="3" customFormat="1" ht="30" customHeight="1" thickBot="1" x14ac:dyDescent="0.25">
      <c r="A11" s="109"/>
      <c r="B11" s="47" t="s">
        <v>11</v>
      </c>
      <c r="C11" s="56">
        <f t="shared" si="0"/>
        <v>0</v>
      </c>
      <c r="D11" s="57">
        <f t="shared" si="1"/>
        <v>0</v>
      </c>
      <c r="E11" s="57">
        <f t="shared" si="2"/>
        <v>0</v>
      </c>
      <c r="F11" s="57">
        <f t="shared" si="3"/>
        <v>0</v>
      </c>
      <c r="G11" s="57">
        <f t="shared" si="4"/>
        <v>0</v>
      </c>
      <c r="H11" s="57">
        <f t="shared" si="5"/>
        <v>0</v>
      </c>
      <c r="I11" s="63">
        <f t="shared" si="6"/>
        <v>61939539</v>
      </c>
      <c r="J11" s="63">
        <f t="shared" si="7"/>
        <v>61939539</v>
      </c>
      <c r="K11" s="63">
        <f t="shared" si="8"/>
        <v>0</v>
      </c>
      <c r="L11" s="33">
        <f t="shared" si="9"/>
        <v>61939539</v>
      </c>
      <c r="M11" s="53"/>
      <c r="N11" s="42"/>
      <c r="O11" s="42"/>
      <c r="P11" s="42"/>
      <c r="Q11" s="90">
        <v>0</v>
      </c>
      <c r="R11" s="91">
        <v>0</v>
      </c>
      <c r="S11" s="91">
        <v>0</v>
      </c>
      <c r="T11" s="43"/>
      <c r="U11" s="43"/>
      <c r="V11" s="44">
        <f>SUM(M11:S11)</f>
        <v>0</v>
      </c>
      <c r="W11" s="41"/>
      <c r="X11" s="42"/>
      <c r="Y11" s="42"/>
      <c r="Z11" s="42"/>
      <c r="AA11" s="94"/>
      <c r="AB11" s="91"/>
      <c r="AC11" s="99">
        <v>61939539</v>
      </c>
      <c r="AD11" s="43"/>
      <c r="AE11" s="43"/>
      <c r="AF11" s="44">
        <f>SUM(W11:AC11)</f>
        <v>61939539</v>
      </c>
    </row>
    <row r="12" spans="1:32" s="3" customFormat="1" ht="30" customHeight="1" x14ac:dyDescent="0.2">
      <c r="A12" s="106" t="s">
        <v>13</v>
      </c>
      <c r="B12" s="46" t="s">
        <v>10</v>
      </c>
      <c r="C12" s="54">
        <f t="shared" si="0"/>
        <v>0</v>
      </c>
      <c r="D12" s="15">
        <f t="shared" si="1"/>
        <v>0</v>
      </c>
      <c r="E12" s="15">
        <f t="shared" si="2"/>
        <v>0</v>
      </c>
      <c r="F12" s="15">
        <f t="shared" si="3"/>
        <v>0</v>
      </c>
      <c r="G12" s="15">
        <f t="shared" si="4"/>
        <v>0</v>
      </c>
      <c r="H12" s="15">
        <f t="shared" si="5"/>
        <v>0</v>
      </c>
      <c r="I12" s="61">
        <f t="shared" si="6"/>
        <v>0</v>
      </c>
      <c r="J12" s="61">
        <f t="shared" si="7"/>
        <v>0</v>
      </c>
      <c r="K12" s="61">
        <f t="shared" si="8"/>
        <v>0</v>
      </c>
      <c r="L12" s="31">
        <f t="shared" si="9"/>
        <v>0</v>
      </c>
      <c r="M12" s="52"/>
      <c r="N12" s="38"/>
      <c r="O12" s="38"/>
      <c r="P12" s="38"/>
      <c r="Q12" s="92">
        <v>0</v>
      </c>
      <c r="R12" s="92">
        <v>0</v>
      </c>
      <c r="S12" s="89">
        <f>Q10</f>
        <v>0</v>
      </c>
      <c r="T12" s="39"/>
      <c r="U12" s="39"/>
      <c r="V12" s="40">
        <f>SUM(M12:S12)</f>
        <v>0</v>
      </c>
      <c r="W12" s="37"/>
      <c r="X12" s="38"/>
      <c r="Y12" s="38"/>
      <c r="Z12" s="38"/>
      <c r="AA12" s="93">
        <v>0</v>
      </c>
      <c r="AB12" s="89">
        <v>0</v>
      </c>
      <c r="AC12" s="98">
        <v>0</v>
      </c>
      <c r="AD12" s="39"/>
      <c r="AE12" s="39"/>
      <c r="AF12" s="40">
        <f>SUM(W12:AC12)</f>
        <v>0</v>
      </c>
    </row>
    <row r="13" spans="1:32" s="3" customFormat="1" ht="30" customHeight="1" thickBot="1" x14ac:dyDescent="0.25">
      <c r="A13" s="107"/>
      <c r="B13" s="47" t="s">
        <v>11</v>
      </c>
      <c r="C13" s="56">
        <f t="shared" si="0"/>
        <v>0</v>
      </c>
      <c r="D13" s="57">
        <f t="shared" si="1"/>
        <v>0</v>
      </c>
      <c r="E13" s="57">
        <f t="shared" si="2"/>
        <v>0</v>
      </c>
      <c r="F13" s="57">
        <f t="shared" si="3"/>
        <v>0</v>
      </c>
      <c r="G13" s="57">
        <f t="shared" si="4"/>
        <v>0</v>
      </c>
      <c r="H13" s="57">
        <f t="shared" si="5"/>
        <v>0</v>
      </c>
      <c r="I13" s="63">
        <f t="shared" si="6"/>
        <v>0</v>
      </c>
      <c r="J13" s="63">
        <f t="shared" si="7"/>
        <v>0</v>
      </c>
      <c r="K13" s="63">
        <f t="shared" si="8"/>
        <v>0</v>
      </c>
      <c r="L13" s="33">
        <f t="shared" si="9"/>
        <v>0</v>
      </c>
      <c r="M13" s="53"/>
      <c r="N13" s="42"/>
      <c r="O13" s="42"/>
      <c r="P13" s="42"/>
      <c r="Q13" s="90">
        <v>0</v>
      </c>
      <c r="R13" s="91">
        <v>0</v>
      </c>
      <c r="S13" s="91">
        <v>0</v>
      </c>
      <c r="T13" s="43"/>
      <c r="U13" s="43"/>
      <c r="V13" s="44">
        <f>SUM(M13:S13)</f>
        <v>0</v>
      </c>
      <c r="W13" s="41"/>
      <c r="X13" s="42"/>
      <c r="Y13" s="42"/>
      <c r="Z13" s="42"/>
      <c r="AA13" s="94">
        <v>0</v>
      </c>
      <c r="AB13" s="91">
        <v>0</v>
      </c>
      <c r="AC13" s="99">
        <v>0</v>
      </c>
      <c r="AD13" s="43"/>
      <c r="AE13" s="43"/>
      <c r="AF13" s="44">
        <f>SUM(W13:AC13)</f>
        <v>0</v>
      </c>
    </row>
  </sheetData>
  <mergeCells count="7">
    <mergeCell ref="A12:A13"/>
    <mergeCell ref="A10:A11"/>
    <mergeCell ref="W1:AF1"/>
    <mergeCell ref="A1:A3"/>
    <mergeCell ref="M1:V1"/>
    <mergeCell ref="C1:L1"/>
    <mergeCell ref="B1:B3"/>
  </mergeCells>
  <pageMargins left="0.23622047244094491" right="0.23622047244094491" top="2.1259842519685042" bottom="0.74803149606299213" header="0" footer="0.31496062992125984"/>
  <pageSetup paperSize="9" scale="67" orientation="landscape" r:id="rId1"/>
  <headerFooter>
    <oddHeader>&amp;L&amp;G&amp;C&amp;"Arial,Félkövér"&amp;14
TÁMOGATOTT PROJEKT KÖLTSÉGEINEK ÉVES BONTÁSA&amp;R&amp;"Arial,Normál"&amp;10
 3.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Támogatott éves</vt:lpstr>
      <vt:lpstr>'Támogatott éves'!Nyomtatási_terület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RÓNAI Gergely (BKK Közút)</cp:lastModifiedBy>
  <cp:lastPrinted>2019-12-12T08:55:35Z</cp:lastPrinted>
  <dcterms:created xsi:type="dcterms:W3CDTF">2016-04-26T06:56:16Z</dcterms:created>
  <dcterms:modified xsi:type="dcterms:W3CDTF">2021-11-02T13:08:40Z</dcterms:modified>
</cp:coreProperties>
</file>